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X:\Hard Truths and Safer Staffing\1. SAFE STAFFING REPORT (Hard Truths)\Ammended Submission forms\2024\"/>
    </mc:Choice>
  </mc:AlternateContent>
  <xr:revisionPtr revIDLastSave="0" documentId="13_ncr:1_{B8455087-2379-45F3-863A-43EBED1484AC}" xr6:coauthVersionLast="36" xr6:coauthVersionMax="36" xr10:uidLastSave="{00000000-0000-0000-0000-000000000000}"/>
  <bookViews>
    <workbookView xWindow="0" yWindow="0" windowWidth="28800" windowHeight="12310" xr2:uid="{00000000-000D-0000-FFFF-FFFF00000000}"/>
  </bookViews>
  <sheets>
    <sheet name="Sheet1" sheetId="1" r:id="rId1"/>
  </sheets>
  <externalReferences>
    <externalReference r:id="rId2"/>
  </externalReferences>
  <definedNames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N10" i="1"/>
  <c r="O10" i="1"/>
  <c r="M11" i="1"/>
  <c r="N11" i="1"/>
  <c r="O11" i="1"/>
  <c r="M12" i="1"/>
  <c r="N12" i="1"/>
  <c r="O12" i="1"/>
  <c r="M13" i="1"/>
  <c r="N13" i="1"/>
  <c r="O13" i="1"/>
  <c r="M14" i="1"/>
  <c r="N14" i="1"/>
  <c r="O14" i="1"/>
  <c r="M15" i="1"/>
  <c r="N15" i="1"/>
  <c r="O15" i="1"/>
  <c r="M16" i="1"/>
  <c r="N16" i="1"/>
  <c r="O16" i="1"/>
  <c r="M17" i="1"/>
  <c r="N17" i="1"/>
  <c r="O17" i="1"/>
  <c r="M18" i="1"/>
  <c r="N18" i="1"/>
  <c r="O18" i="1"/>
  <c r="M19" i="1"/>
  <c r="N19" i="1"/>
  <c r="O19" i="1"/>
  <c r="M20" i="1"/>
  <c r="N20" i="1"/>
  <c r="O20" i="1"/>
  <c r="M21" i="1"/>
  <c r="N21" i="1"/>
  <c r="O21" i="1"/>
  <c r="M22" i="1"/>
  <c r="N22" i="1"/>
  <c r="O22" i="1"/>
  <c r="M23" i="1"/>
  <c r="N23" i="1"/>
  <c r="O23" i="1"/>
  <c r="M24" i="1"/>
  <c r="N24" i="1"/>
  <c r="O24" i="1"/>
  <c r="M25" i="1"/>
  <c r="N25" i="1"/>
  <c r="O25" i="1"/>
  <c r="M26" i="1"/>
  <c r="N26" i="1"/>
  <c r="O26" i="1"/>
  <c r="M27" i="1"/>
  <c r="N27" i="1"/>
  <c r="O27" i="1"/>
  <c r="M28" i="1"/>
  <c r="N28" i="1"/>
  <c r="O28" i="1"/>
  <c r="M29" i="1"/>
  <c r="N29" i="1"/>
  <c r="O29" i="1"/>
  <c r="M30" i="1"/>
  <c r="N30" i="1"/>
  <c r="O30" i="1"/>
  <c r="M31" i="1"/>
  <c r="N31" i="1"/>
  <c r="O31" i="1"/>
  <c r="M32" i="1"/>
  <c r="N32" i="1"/>
  <c r="O32" i="1"/>
  <c r="M9" i="1"/>
  <c r="N9" i="1"/>
  <c r="O9" i="1"/>
  <c r="P9" i="1" l="1"/>
  <c r="Q9" i="1"/>
  <c r="R9" i="1"/>
  <c r="S9" i="1"/>
  <c r="P10" i="1"/>
  <c r="Q10" i="1"/>
  <c r="R10" i="1"/>
  <c r="S10" i="1"/>
  <c r="P11" i="1"/>
  <c r="Q11" i="1"/>
  <c r="R11" i="1"/>
  <c r="S11" i="1"/>
  <c r="P12" i="1"/>
  <c r="Q12" i="1"/>
  <c r="R12" i="1"/>
  <c r="S12" i="1"/>
  <c r="P13" i="1"/>
  <c r="Q13" i="1"/>
  <c r="R13" i="1"/>
  <c r="S13" i="1"/>
  <c r="P14" i="1"/>
  <c r="Q14" i="1"/>
  <c r="R14" i="1"/>
  <c r="S14" i="1"/>
  <c r="P15" i="1"/>
  <c r="Q15" i="1"/>
  <c r="R15" i="1"/>
  <c r="S15" i="1"/>
  <c r="P16" i="1"/>
  <c r="Q16" i="1"/>
  <c r="R16" i="1"/>
  <c r="S16" i="1"/>
  <c r="P17" i="1"/>
  <c r="Q17" i="1"/>
  <c r="R17" i="1"/>
  <c r="S17" i="1"/>
  <c r="P18" i="1"/>
  <c r="Q18" i="1"/>
  <c r="R18" i="1"/>
  <c r="S18" i="1"/>
  <c r="P19" i="1"/>
  <c r="Q19" i="1"/>
  <c r="R19" i="1"/>
  <c r="S19" i="1"/>
  <c r="P20" i="1"/>
  <c r="Q20" i="1"/>
  <c r="R20" i="1"/>
  <c r="S20" i="1"/>
  <c r="P21" i="1"/>
  <c r="Q21" i="1"/>
  <c r="R21" i="1"/>
  <c r="S21" i="1"/>
  <c r="P22" i="1"/>
  <c r="Q22" i="1"/>
  <c r="R22" i="1"/>
  <c r="S22" i="1"/>
  <c r="P23" i="1"/>
  <c r="Q23" i="1"/>
  <c r="R23" i="1"/>
  <c r="S23" i="1"/>
  <c r="P24" i="1"/>
  <c r="Q24" i="1"/>
  <c r="R24" i="1"/>
  <c r="S24" i="1"/>
  <c r="P25" i="1"/>
  <c r="Q25" i="1"/>
  <c r="R25" i="1"/>
  <c r="S25" i="1"/>
  <c r="P26" i="1"/>
  <c r="Q26" i="1"/>
  <c r="R26" i="1"/>
  <c r="S26" i="1"/>
  <c r="P27" i="1"/>
  <c r="Q27" i="1"/>
  <c r="R27" i="1"/>
  <c r="S27" i="1"/>
  <c r="P28" i="1"/>
  <c r="Q28" i="1"/>
  <c r="R28" i="1"/>
  <c r="S28" i="1"/>
  <c r="P29" i="1"/>
  <c r="Q29" i="1"/>
  <c r="R29" i="1"/>
  <c r="S29" i="1"/>
  <c r="P30" i="1"/>
  <c r="Q30" i="1"/>
  <c r="R30" i="1"/>
  <c r="S30" i="1"/>
  <c r="P31" i="1"/>
  <c r="Q31" i="1"/>
  <c r="R31" i="1"/>
  <c r="S31" i="1"/>
  <c r="P32" i="1"/>
  <c r="Q32" i="1"/>
  <c r="R32" i="1"/>
  <c r="S32" i="1"/>
  <c r="E8" i="1" l="1"/>
  <c r="F8" i="1"/>
  <c r="G8" i="1"/>
  <c r="H8" i="1"/>
  <c r="I8" i="1"/>
  <c r="J8" i="1"/>
  <c r="K8" i="1"/>
  <c r="L8" i="1"/>
  <c r="D8" i="1"/>
  <c r="Q8" i="1" l="1"/>
  <c r="S8" i="1"/>
  <c r="R8" i="1"/>
  <c r="P8" i="1"/>
  <c r="M8" i="1"/>
  <c r="N8" i="1"/>
  <c r="O8" i="1"/>
</calcChain>
</file>

<file path=xl/sharedStrings.xml><?xml version="1.0" encoding="utf-8"?>
<sst xmlns="http://schemas.openxmlformats.org/spreadsheetml/2006/main" count="102" uniqueCount="52">
  <si>
    <t>Total</t>
  </si>
  <si>
    <t>ITU &amp; HDU</t>
  </si>
  <si>
    <t>Saunders Unit</t>
  </si>
  <si>
    <t>Penn Ward</t>
  </si>
  <si>
    <t>Henry Moore Ward</t>
  </si>
  <si>
    <t>Harvey Ward</t>
  </si>
  <si>
    <t>John Snow Ward</t>
  </si>
  <si>
    <t>Charnley Ward</t>
  </si>
  <si>
    <t>AAU</t>
  </si>
  <si>
    <t>Harold Ward</t>
  </si>
  <si>
    <t>Kingsmoor General</t>
  </si>
  <si>
    <t>Lister Ward</t>
  </si>
  <si>
    <t>Locke Ward</t>
  </si>
  <si>
    <t>Ray Ward</t>
  </si>
  <si>
    <t>Tye Green Ward</t>
  </si>
  <si>
    <t>Nightingale Ward</t>
  </si>
  <si>
    <t>Opal Unit</t>
  </si>
  <si>
    <t>Winter Ward</t>
  </si>
  <si>
    <t>Fleming Ward</t>
  </si>
  <si>
    <t>Neo-Natal Unit</t>
  </si>
  <si>
    <t>Dolphin Ward</t>
  </si>
  <si>
    <t>Labour Ward</t>
  </si>
  <si>
    <t>Birthing Unit</t>
  </si>
  <si>
    <t>Samson Ward</t>
  </si>
  <si>
    <t>Chamberlen Ward</t>
  </si>
  <si>
    <t>Day</t>
  </si>
  <si>
    <t>Night</t>
  </si>
  <si>
    <t>Cumulative count over the month of patients at 23:59 each day</t>
  </si>
  <si>
    <t>Care Hours Per Patient Day (CHPPD)</t>
  </si>
  <si>
    <t>Ward name</t>
  </si>
  <si>
    <t>Registered Nurses/Midwives</t>
  </si>
  <si>
    <t>Non-registered Nurses/Midwives (Care Staff)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</si>
  <si>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</si>
  <si>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</si>
  <si>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</si>
  <si>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</si>
  <si>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Hospital Site name</t>
  </si>
  <si>
    <t>Total monthly planned staff hours</t>
  </si>
  <si>
    <t>Total monthly actual staff hours</t>
  </si>
  <si>
    <t>PRINCESS ALEXANDRA HOSPITAL - RQWG0</t>
  </si>
  <si>
    <t>Specialty</t>
  </si>
  <si>
    <t>Safe Staffing (Rota Fill Rates and CHPPD) Collection</t>
  </si>
  <si>
    <t>300 - GENERAL MEDICINE</t>
  </si>
  <si>
    <t>192 - CRITICAL CARE MEDICINE</t>
  </si>
  <si>
    <t>100 - GENERAL SURGERY</t>
  </si>
  <si>
    <t>326 - ACUTE INTERNAL MEDICINE</t>
  </si>
  <si>
    <t>430 - GERIATRIC MEDICINE</t>
  </si>
  <si>
    <t>340 - RESPIRATORY MEDICINE</t>
  </si>
  <si>
    <t>302 - ENDOCRINOLOGY</t>
  </si>
  <si>
    <t>501 - OBSTETRICS</t>
  </si>
  <si>
    <t>420 - PAEDIATRICS</t>
  </si>
  <si>
    <t>422 - NEONATOLOGY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</si>
</sst>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2" borderId="10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 wrapText="1"/>
    </xf>
    <xf numFmtId="165" fontId="0" fillId="0" borderId="24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0" borderId="0" xfId="0" applyFont="1"/>
    <xf numFmtId="0" fontId="1" fillId="3" borderId="9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17" fontId="3" fillId="0" borderId="0" xfId="0" applyNumberFormat="1" applyFont="1"/>
    <xf numFmtId="164" fontId="1" fillId="5" borderId="25" xfId="1" applyNumberFormat="1" applyFont="1" applyFill="1" applyBorder="1" applyAlignment="1">
      <alignment horizontal="center" vertical="center" wrapText="1"/>
    </xf>
    <xf numFmtId="0" fontId="5" fillId="0" borderId="1" xfId="0" applyFont="1" applyBorder="1" applyProtection="1">
      <protection locked="0"/>
    </xf>
    <xf numFmtId="0" fontId="6" fillId="6" borderId="3" xfId="0" applyFont="1" applyFill="1" applyBorder="1" applyAlignment="1" applyProtection="1">
      <alignment horizontal="left" vertical="top" wrapText="1"/>
      <protection locked="0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1" fillId="3" borderId="20" xfId="0" applyFont="1" applyFill="1" applyBorder="1" applyAlignment="1">
      <alignment horizontal="center" wrapText="1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9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rd%20Truths%20and%20Safer%20Staffing/1.%20SAFE%20STAFFING%20REPORT%20(Hard%20Truths)/2024/10.%20October%202024/Development/NStf-Fil%20V44.9_PAH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</row>
        <row r="3">
          <cell r="A3" t="str">
            <v>101 - UROLOGY</v>
          </cell>
        </row>
        <row r="4">
          <cell r="A4" t="str">
            <v>103 - BREAST SURGERY</v>
          </cell>
        </row>
        <row r="5">
          <cell r="A5" t="str">
            <v>107 - VASCULAR SURGERY</v>
          </cell>
        </row>
        <row r="6">
          <cell r="A6" t="str">
            <v>110 - TRAUMA &amp; ORTHOPAEDICS</v>
          </cell>
        </row>
        <row r="7">
          <cell r="A7" t="str">
            <v>120 - ENT</v>
          </cell>
        </row>
        <row r="8">
          <cell r="A8" t="str">
            <v>130 - OPHTHALMOLOGY</v>
          </cell>
        </row>
        <row r="9">
          <cell r="A9" t="str">
            <v>140 - ORAL SURGERY</v>
          </cell>
        </row>
        <row r="10">
          <cell r="A10" t="str">
            <v>141 - RESTORATIVE DENTISTRY</v>
          </cell>
        </row>
        <row r="11">
          <cell r="A11" t="str">
            <v>142 - PAEDIATRIC DENTISTRY</v>
          </cell>
        </row>
        <row r="12">
          <cell r="A12" t="str">
            <v>143 - ORTHODONTICS</v>
          </cell>
        </row>
        <row r="13">
          <cell r="A13" t="str">
            <v>145 - ORAL &amp; MAXILLO FACIAL SURGERY</v>
          </cell>
        </row>
        <row r="14">
          <cell r="A14" t="str">
            <v>150 - NEUROSURGERY</v>
          </cell>
        </row>
        <row r="15">
          <cell r="A15" t="str">
            <v>160 - PLASTIC SURGERY</v>
          </cell>
        </row>
        <row r="16">
          <cell r="A16" t="str">
            <v>170 - CARDIOTHORACIC SURGERY</v>
          </cell>
        </row>
        <row r="17">
          <cell r="A17" t="str">
            <v>171 - PAEDIATRIC SURGERY</v>
          </cell>
        </row>
        <row r="18">
          <cell r="A18" t="str">
            <v>180 - ACCIDENT &amp; EMERGENCY</v>
          </cell>
        </row>
        <row r="19">
          <cell r="A19" t="str">
            <v>190 - ANAESTHETICS</v>
          </cell>
        </row>
        <row r="20">
          <cell r="A20" t="str">
            <v>192 - CRITICAL CARE MEDICINE</v>
          </cell>
        </row>
        <row r="21">
          <cell r="A21" t="str">
            <v>300 - GENERAL MEDICINE</v>
          </cell>
        </row>
        <row r="22">
          <cell r="A22" t="str">
            <v>301 - GASTROENTEROLOGY</v>
          </cell>
        </row>
        <row r="23">
          <cell r="A23" t="str">
            <v>302 - ENDOCRINOLOGY</v>
          </cell>
        </row>
        <row r="24">
          <cell r="A24" t="str">
            <v>303 - CLINICAL HAEMATOLOGY</v>
          </cell>
        </row>
        <row r="25">
          <cell r="A25" t="str">
            <v>304 - CLINICAL PHYSIOLOGY</v>
          </cell>
        </row>
        <row r="26">
          <cell r="A26" t="str">
            <v>305 - CLINICAL PHARMACOLOGY</v>
          </cell>
        </row>
        <row r="27">
          <cell r="A27" t="str">
            <v>307 - DIABETIC MEDICINE</v>
          </cell>
        </row>
        <row r="28">
          <cell r="A28" t="str">
            <v>310 - AUDIOLOGICAL MEDICINE</v>
          </cell>
        </row>
        <row r="29">
          <cell r="A29" t="str">
            <v>313 - CLINICAL IMMUNOLOGY AND ALLERGY</v>
          </cell>
        </row>
        <row r="30">
          <cell r="A30" t="str">
            <v>314 - REHABILITATION</v>
          </cell>
        </row>
        <row r="31">
          <cell r="A31" t="str">
            <v>315 - PALLIATIVE MEDICINE</v>
          </cell>
        </row>
        <row r="32">
          <cell r="A32" t="str">
            <v>318 - INTERMEDIATE CARE</v>
          </cell>
        </row>
        <row r="33">
          <cell r="A33" t="str">
            <v>319 - RESPITE CARE</v>
          </cell>
        </row>
        <row r="34">
          <cell r="A34" t="str">
            <v>320 - CARDIOLOGY</v>
          </cell>
        </row>
        <row r="35">
          <cell r="A35" t="str">
            <v>321 - PAEDIATRIC CARDIOLOGY</v>
          </cell>
        </row>
        <row r="36">
          <cell r="A36" t="str">
            <v>323 - SPINAL INJURIES</v>
          </cell>
        </row>
        <row r="37">
          <cell r="A37" t="str">
            <v>325 - SPORTS AND EXERCISE MEDICINE</v>
          </cell>
        </row>
        <row r="38">
          <cell r="A38" t="str">
            <v>326 - ACUTE INTERNAL MEDICINE</v>
          </cell>
        </row>
        <row r="39">
          <cell r="A39" t="str">
            <v>328 - STROKE MEDICINE</v>
          </cell>
        </row>
        <row r="40">
          <cell r="A40" t="str">
            <v>330 - DERMATOLOGY</v>
          </cell>
        </row>
        <row r="41">
          <cell r="A41" t="str">
            <v>340 - RESPIRATORY MEDICINE</v>
          </cell>
        </row>
        <row r="42">
          <cell r="A42" t="str">
            <v>350 - INFECTIOUS DISEASES</v>
          </cell>
        </row>
        <row r="43">
          <cell r="A43" t="str">
            <v>352 - TROPICAL MEDICINE</v>
          </cell>
        </row>
        <row r="44">
          <cell r="A44" t="str">
            <v>360 - GENITOURINARY MEDICINE</v>
          </cell>
        </row>
        <row r="45">
          <cell r="A45" t="str">
            <v>361 - NEPHROLOGY</v>
          </cell>
        </row>
        <row r="46">
          <cell r="A46" t="str">
            <v>370 - MEDICAL ONCOLOGY</v>
          </cell>
        </row>
        <row r="47">
          <cell r="A47" t="str">
            <v>399 - PSYCHIATRY SERVICES</v>
          </cell>
        </row>
        <row r="48">
          <cell r="A48" t="str">
            <v>400 - NEUROLOGY</v>
          </cell>
        </row>
        <row r="49">
          <cell r="A49" t="str">
            <v>401 - CLINICAL NEURO-PHYSIOLOGY</v>
          </cell>
        </row>
        <row r="50">
          <cell r="A50" t="str">
            <v>410 - RHEUMATOLOGY</v>
          </cell>
        </row>
        <row r="51">
          <cell r="A51" t="str">
            <v>420 - PAEDIATRICS</v>
          </cell>
        </row>
        <row r="52">
          <cell r="A52" t="str">
            <v>421 - PAEDIATRIC NEUROLOGY</v>
          </cell>
        </row>
        <row r="53">
          <cell r="A53" t="str">
            <v>422 - NEONATOLOGY</v>
          </cell>
        </row>
        <row r="54">
          <cell r="A54" t="str">
            <v>424 - WELL BABIES</v>
          </cell>
        </row>
        <row r="55">
          <cell r="A55" t="str">
            <v>430 - GERIATRIC MEDICINE</v>
          </cell>
        </row>
        <row r="56">
          <cell r="A56" t="str">
            <v>450 - DENTAL MEDICINE SPECIALTIES</v>
          </cell>
        </row>
        <row r="57">
          <cell r="A57" t="str">
            <v>460 - MEDICAL OPHTHALMOLOGY</v>
          </cell>
        </row>
        <row r="58">
          <cell r="A58" t="str">
            <v>501 - OBSTETRICS</v>
          </cell>
        </row>
        <row r="59">
          <cell r="A59" t="str">
            <v>502 - GYNAECOLOGY</v>
          </cell>
        </row>
        <row r="60">
          <cell r="A60" t="str">
            <v>560 - MIDWIFE LED CARE</v>
          </cell>
        </row>
        <row r="61">
          <cell r="A61" t="str">
            <v>700 - LEARNING DISABILITY</v>
          </cell>
        </row>
        <row r="62">
          <cell r="A62" t="str">
            <v>710 - ADULT MENTAL ILLNESS</v>
          </cell>
        </row>
        <row r="63">
          <cell r="A63" t="str">
            <v>711 - CHILD AND ADOLESCENT PSYCHIATRY</v>
          </cell>
        </row>
        <row r="64">
          <cell r="A64" t="str">
            <v>712 - FORENSIC PSYCHIATRY</v>
          </cell>
        </row>
        <row r="65">
          <cell r="A65" t="str">
            <v>713 - PSYCHOTHERAPY</v>
          </cell>
        </row>
        <row r="66">
          <cell r="A66" t="str">
            <v>715 - OLD AGE PSYCHIATRY</v>
          </cell>
        </row>
        <row r="67">
          <cell r="A67" t="str">
            <v>800 - CLINICAL ONCOLOGY</v>
          </cell>
        </row>
        <row r="68">
          <cell r="A68" t="str">
            <v>810 - RADIOLOGY</v>
          </cell>
        </row>
        <row r="69">
          <cell r="A69" t="str">
            <v>822 - CHEMICAL PATHOLOGY</v>
          </cell>
        </row>
        <row r="70">
          <cell r="A70" t="str">
            <v>823 - HAEMATOLOGY</v>
          </cell>
        </row>
        <row r="71">
          <cell r="A71" t="str">
            <v>879 - COMMUNITY NURSING</v>
          </cell>
        </row>
        <row r="72">
          <cell r="A72" t="str">
            <v>901 - OCCUPATIONAL MEDICINE</v>
          </cell>
        </row>
        <row r="73">
          <cell r="A73" t="str">
            <v>903 - PUBLIC HEALTH MEDICINE</v>
          </cell>
        </row>
        <row r="74">
          <cell r="A74" t="str">
            <v>920 - ORTHOTICS AND PROSTHETICS</v>
          </cell>
        </row>
        <row r="75">
          <cell r="A75" t="str">
            <v>921 - GENETICS</v>
          </cell>
        </row>
        <row r="76">
          <cell r="A76" t="str">
            <v>922 - SEXUAL HEALTH SERVICES</v>
          </cell>
        </row>
        <row r="77">
          <cell r="A77" t="str">
            <v>923 - DIAGNOSTIC PATHOLOGY</v>
          </cell>
        </row>
        <row r="78">
          <cell r="A78" t="str">
            <v>924 - BLOOD DONOR CENTRES</v>
          </cell>
        </row>
        <row r="79">
          <cell r="A79" t="str">
            <v>925 - COMMUNITY CARE SERVICES</v>
          </cell>
        </row>
        <row r="80">
          <cell r="A80" t="str">
            <v>926 - THERAPY SERVICES</v>
          </cell>
        </row>
        <row r="81">
          <cell r="A81" t="str">
            <v>927 - PHYSICAL HEALTH REHABILITATION</v>
          </cell>
        </row>
        <row r="82">
          <cell r="A82" t="str">
            <v>928 - MENTAL HEALTH REHABILITATION</v>
          </cell>
        </row>
        <row r="83">
          <cell r="A83" t="str">
            <v>929 - NEURO-REHABILITATION</v>
          </cell>
        </row>
        <row r="84">
          <cell r="A84" t="str">
            <v>996 - PSYCHIATRIC INTENSIVE CARE UNIT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32"/>
  <sheetViews>
    <sheetView tabSelected="1" topLeftCell="B4" zoomScale="80" zoomScaleNormal="80" workbookViewId="0">
      <selection activeCell="T23" sqref="T23"/>
    </sheetView>
  </sheetViews>
  <sheetFormatPr defaultRowHeight="14.5" x14ac:dyDescent="0.35"/>
  <cols>
    <col min="1" max="1" width="27.54296875" customWidth="1"/>
    <col min="2" max="2" width="20.36328125" customWidth="1"/>
    <col min="3" max="3" width="43.7265625" customWidth="1"/>
    <col min="4" max="12" width="12.6328125" style="1" customWidth="1"/>
    <col min="13" max="19" width="15.6328125" style="1" customWidth="1"/>
    <col min="20" max="20" width="12.6328125" style="1" customWidth="1"/>
    <col min="21" max="21" width="12.6328125" style="2" customWidth="1"/>
  </cols>
  <sheetData>
    <row r="2" spans="1:21" ht="1" customHeight="1" x14ac:dyDescent="0.35"/>
    <row r="3" spans="1:21" s="3" customFormat="1" ht="27.5" customHeight="1" x14ac:dyDescent="0.35">
      <c r="A3" s="31" t="s">
        <v>41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4"/>
      <c r="U3" s="5"/>
    </row>
    <row r="4" spans="1:21" ht="15" thickBot="1" x14ac:dyDescent="0.4"/>
    <row r="5" spans="1:21" ht="20" customHeight="1" thickBot="1" x14ac:dyDescent="0.5">
      <c r="A5" s="21">
        <v>45323</v>
      </c>
      <c r="B5" s="17"/>
      <c r="C5" s="17"/>
      <c r="D5" s="46" t="s">
        <v>25</v>
      </c>
      <c r="E5" s="47"/>
      <c r="F5" s="47"/>
      <c r="G5" s="47"/>
      <c r="H5" s="47" t="s">
        <v>26</v>
      </c>
      <c r="I5" s="47"/>
      <c r="J5" s="47"/>
      <c r="K5" s="48"/>
      <c r="L5" s="40" t="s">
        <v>27</v>
      </c>
      <c r="M5" s="43" t="s">
        <v>28</v>
      </c>
      <c r="N5" s="44"/>
      <c r="O5" s="33"/>
      <c r="P5" s="43" t="s">
        <v>25</v>
      </c>
      <c r="Q5" s="45"/>
      <c r="R5" s="32" t="s">
        <v>26</v>
      </c>
      <c r="S5" s="33"/>
    </row>
    <row r="6" spans="1:21" ht="50.5" customHeight="1" x14ac:dyDescent="0.35">
      <c r="A6" s="49" t="s">
        <v>36</v>
      </c>
      <c r="B6" s="51" t="s">
        <v>29</v>
      </c>
      <c r="C6" s="25" t="s">
        <v>40</v>
      </c>
      <c r="D6" s="27" t="s">
        <v>30</v>
      </c>
      <c r="E6" s="28"/>
      <c r="F6" s="29" t="s">
        <v>31</v>
      </c>
      <c r="G6" s="28"/>
      <c r="H6" s="29" t="s">
        <v>30</v>
      </c>
      <c r="I6" s="28"/>
      <c r="J6" s="29" t="s">
        <v>31</v>
      </c>
      <c r="K6" s="30"/>
      <c r="L6" s="41"/>
      <c r="M6" s="34" t="s">
        <v>30</v>
      </c>
      <c r="N6" s="36" t="s">
        <v>32</v>
      </c>
      <c r="O6" s="38" t="s">
        <v>33</v>
      </c>
      <c r="P6" s="34" t="s">
        <v>34</v>
      </c>
      <c r="Q6" s="36" t="s">
        <v>35</v>
      </c>
      <c r="R6" s="36" t="s">
        <v>34</v>
      </c>
      <c r="S6" s="38" t="s">
        <v>35</v>
      </c>
    </row>
    <row r="7" spans="1:21" ht="43.5" x14ac:dyDescent="0.35">
      <c r="A7" s="50"/>
      <c r="B7" s="52"/>
      <c r="C7" s="26"/>
      <c r="D7" s="18" t="s">
        <v>37</v>
      </c>
      <c r="E7" s="19" t="s">
        <v>38</v>
      </c>
      <c r="F7" s="19" t="s">
        <v>37</v>
      </c>
      <c r="G7" s="19" t="s">
        <v>38</v>
      </c>
      <c r="H7" s="19" t="s">
        <v>37</v>
      </c>
      <c r="I7" s="19" t="s">
        <v>38</v>
      </c>
      <c r="J7" s="19" t="s">
        <v>37</v>
      </c>
      <c r="K7" s="20" t="s">
        <v>38</v>
      </c>
      <c r="L7" s="42"/>
      <c r="M7" s="35"/>
      <c r="N7" s="37"/>
      <c r="O7" s="39"/>
      <c r="P7" s="35"/>
      <c r="Q7" s="37"/>
      <c r="R7" s="37"/>
      <c r="S7" s="39"/>
    </row>
    <row r="8" spans="1:21" s="3" customFormat="1" ht="20" customHeight="1" x14ac:dyDescent="0.35">
      <c r="A8" s="15"/>
      <c r="B8" s="6" t="s">
        <v>0</v>
      </c>
      <c r="C8" s="16"/>
      <c r="D8" s="7">
        <f t="shared" ref="D8:L8" si="0">SUM(D9:D32)</f>
        <v>42842</v>
      </c>
      <c r="E8" s="7">
        <f t="shared" si="0"/>
        <v>40235.816666666666</v>
      </c>
      <c r="F8" s="7">
        <f t="shared" si="0"/>
        <v>20398</v>
      </c>
      <c r="G8" s="7">
        <f t="shared" si="0"/>
        <v>21985.366666666665</v>
      </c>
      <c r="H8" s="7">
        <f t="shared" si="0"/>
        <v>34549.5</v>
      </c>
      <c r="I8" s="7">
        <f t="shared" si="0"/>
        <v>34908.5</v>
      </c>
      <c r="J8" s="7">
        <f t="shared" si="0"/>
        <v>16414.5</v>
      </c>
      <c r="K8" s="7">
        <f t="shared" si="0"/>
        <v>21539.866666666665</v>
      </c>
      <c r="L8" s="7">
        <f t="shared" si="0"/>
        <v>15566</v>
      </c>
      <c r="M8" s="9">
        <f>SUM((E8+I8)/L8)</f>
        <v>4.8274647736519762</v>
      </c>
      <c r="N8" s="10">
        <f>SUM((G8+K8)/L8)</f>
        <v>2.7961732836524047</v>
      </c>
      <c r="O8" s="11">
        <f>SUM((E8+G8+I8+K8)/L8)</f>
        <v>7.6236380573043814</v>
      </c>
      <c r="P8" s="22">
        <f>SUM(E8/D8)</f>
        <v>0.93916756142725988</v>
      </c>
      <c r="Q8" s="22">
        <f>SUM(G8/F8)</f>
        <v>1.0778197208876688</v>
      </c>
      <c r="R8" s="22">
        <f>SUM(I8/H8)</f>
        <v>1.0103908884354331</v>
      </c>
      <c r="S8" s="22">
        <f>SUM(K8/J8)</f>
        <v>1.3122462863118989</v>
      </c>
      <c r="T8" s="4"/>
      <c r="U8" s="5"/>
    </row>
    <row r="9" spans="1:21" s="3" customFormat="1" ht="20" customHeight="1" x14ac:dyDescent="0.25">
      <c r="A9" s="15" t="s">
        <v>39</v>
      </c>
      <c r="B9" s="23" t="s">
        <v>5</v>
      </c>
      <c r="C9" s="24" t="s">
        <v>42</v>
      </c>
      <c r="D9" s="8">
        <v>1488</v>
      </c>
      <c r="E9" s="12">
        <v>1255.25</v>
      </c>
      <c r="F9" s="12">
        <v>744</v>
      </c>
      <c r="G9" s="12">
        <v>985</v>
      </c>
      <c r="H9" s="12">
        <v>1023</v>
      </c>
      <c r="I9" s="12">
        <v>1023.5</v>
      </c>
      <c r="J9" s="12">
        <v>682</v>
      </c>
      <c r="K9" s="13">
        <v>895.7</v>
      </c>
      <c r="L9" s="14">
        <v>612</v>
      </c>
      <c r="M9" s="9">
        <f>SUM((E9+I9)/L9)</f>
        <v>3.7234477124183005</v>
      </c>
      <c r="N9" s="10">
        <f>SUM((G9+K9)/L9)</f>
        <v>3.0730392156862747</v>
      </c>
      <c r="O9" s="11">
        <f>SUM((E9+G9+I9+K9)/L9)</f>
        <v>6.7964869281045752</v>
      </c>
      <c r="P9" s="22">
        <f t="shared" ref="P9:P32" si="1">SUM(E9/D9)</f>
        <v>0.84358198924731187</v>
      </c>
      <c r="Q9" s="22">
        <f t="shared" ref="Q9:Q32" si="2">SUM(G9/F9)</f>
        <v>1.3239247311827957</v>
      </c>
      <c r="R9" s="22">
        <f t="shared" ref="R9:R32" si="3">SUM(I9/H9)</f>
        <v>1.0004887585532747</v>
      </c>
      <c r="S9" s="22">
        <f t="shared" ref="S9:S32" si="4">SUM(K9/J9)</f>
        <v>1.3133431085043989</v>
      </c>
      <c r="T9" s="4"/>
      <c r="U9" s="5"/>
    </row>
    <row r="10" spans="1:21" s="3" customFormat="1" ht="20" customHeight="1" x14ac:dyDescent="0.25">
      <c r="A10" s="15" t="s">
        <v>39</v>
      </c>
      <c r="B10" s="23" t="s">
        <v>4</v>
      </c>
      <c r="C10" s="24" t="s">
        <v>42</v>
      </c>
      <c r="D10" s="8">
        <v>1116</v>
      </c>
      <c r="E10" s="12">
        <v>1198.4833333333333</v>
      </c>
      <c r="F10" s="12">
        <v>744</v>
      </c>
      <c r="G10" s="12">
        <v>928.5</v>
      </c>
      <c r="H10" s="12">
        <v>744</v>
      </c>
      <c r="I10" s="12">
        <v>1036</v>
      </c>
      <c r="J10" s="12">
        <v>682</v>
      </c>
      <c r="K10" s="13">
        <v>958</v>
      </c>
      <c r="L10" s="14">
        <v>605</v>
      </c>
      <c r="M10" s="9">
        <f t="shared" ref="M10:M32" si="5">SUM((E10+I10)/L10)</f>
        <v>3.6933608815426999</v>
      </c>
      <c r="N10" s="10">
        <f t="shared" ref="N10:N32" si="6">SUM((G10+K10)/L10)</f>
        <v>3.1181818181818182</v>
      </c>
      <c r="O10" s="11">
        <f t="shared" ref="O10:O32" si="7">SUM((E10+G10+I10+K10)/L10)</f>
        <v>6.8115426997245185</v>
      </c>
      <c r="P10" s="22">
        <f t="shared" si="1"/>
        <v>1.0739097968936679</v>
      </c>
      <c r="Q10" s="22">
        <f t="shared" si="2"/>
        <v>1.247983870967742</v>
      </c>
      <c r="R10" s="22">
        <f t="shared" si="3"/>
        <v>1.39247311827957</v>
      </c>
      <c r="S10" s="22">
        <f t="shared" si="4"/>
        <v>1.404692082111437</v>
      </c>
      <c r="T10" s="4"/>
      <c r="U10" s="5"/>
    </row>
    <row r="11" spans="1:21" s="3" customFormat="1" ht="20" customHeight="1" x14ac:dyDescent="0.25">
      <c r="A11" s="15" t="s">
        <v>39</v>
      </c>
      <c r="B11" s="23" t="s">
        <v>1</v>
      </c>
      <c r="C11" s="24" t="s">
        <v>43</v>
      </c>
      <c r="D11" s="8">
        <v>3565</v>
      </c>
      <c r="E11" s="12">
        <v>3585.75</v>
      </c>
      <c r="F11" s="12">
        <v>356.5</v>
      </c>
      <c r="G11" s="12">
        <v>190</v>
      </c>
      <c r="H11" s="12">
        <v>3565</v>
      </c>
      <c r="I11" s="12">
        <v>3735.5</v>
      </c>
      <c r="J11" s="12">
        <v>356.5</v>
      </c>
      <c r="K11" s="13">
        <v>368</v>
      </c>
      <c r="L11" s="14">
        <v>365</v>
      </c>
      <c r="M11" s="9">
        <f t="shared" si="5"/>
        <v>20.05821917808219</v>
      </c>
      <c r="N11" s="10">
        <f t="shared" si="6"/>
        <v>1.5287671232876712</v>
      </c>
      <c r="O11" s="11">
        <f t="shared" si="7"/>
        <v>21.586986301369862</v>
      </c>
      <c r="P11" s="22">
        <f t="shared" si="1"/>
        <v>1.005820476858345</v>
      </c>
      <c r="Q11" s="22">
        <f t="shared" si="2"/>
        <v>0.53295932678821878</v>
      </c>
      <c r="R11" s="22">
        <f t="shared" si="3"/>
        <v>1.0478260869565217</v>
      </c>
      <c r="S11" s="22">
        <f t="shared" si="4"/>
        <v>1.032258064516129</v>
      </c>
      <c r="T11" s="4"/>
      <c r="U11" s="5"/>
    </row>
    <row r="12" spans="1:21" s="3" customFormat="1" ht="20" customHeight="1" x14ac:dyDescent="0.25">
      <c r="A12" s="15" t="s">
        <v>39</v>
      </c>
      <c r="B12" s="23" t="s">
        <v>6</v>
      </c>
      <c r="C12" s="24" t="s">
        <v>44</v>
      </c>
      <c r="D12" s="8">
        <v>744</v>
      </c>
      <c r="E12" s="12">
        <v>790.5</v>
      </c>
      <c r="F12" s="12">
        <v>744</v>
      </c>
      <c r="G12" s="12">
        <v>327.5</v>
      </c>
      <c r="H12" s="12">
        <v>682</v>
      </c>
      <c r="I12" s="12">
        <v>682</v>
      </c>
      <c r="J12" s="12">
        <v>341</v>
      </c>
      <c r="K12" s="13">
        <v>210</v>
      </c>
      <c r="L12" s="14">
        <v>280</v>
      </c>
      <c r="M12" s="9">
        <f t="shared" si="5"/>
        <v>5.2589285714285712</v>
      </c>
      <c r="N12" s="10">
        <f t="shared" si="6"/>
        <v>1.9196428571428572</v>
      </c>
      <c r="O12" s="11">
        <f t="shared" si="7"/>
        <v>7.1785714285714288</v>
      </c>
      <c r="P12" s="22">
        <f t="shared" si="1"/>
        <v>1.0625</v>
      </c>
      <c r="Q12" s="22">
        <f t="shared" si="2"/>
        <v>0.44018817204301075</v>
      </c>
      <c r="R12" s="22">
        <f t="shared" si="3"/>
        <v>1</v>
      </c>
      <c r="S12" s="22">
        <f t="shared" si="4"/>
        <v>0.61583577712609971</v>
      </c>
      <c r="T12" s="4"/>
      <c r="U12" s="5"/>
    </row>
    <row r="13" spans="1:21" s="3" customFormat="1" ht="20" customHeight="1" x14ac:dyDescent="0.25">
      <c r="A13" s="15" t="s">
        <v>39</v>
      </c>
      <c r="B13" s="23" t="s">
        <v>3</v>
      </c>
      <c r="C13" s="24" t="s">
        <v>44</v>
      </c>
      <c r="D13" s="8">
        <v>1860</v>
      </c>
      <c r="E13" s="12">
        <v>1742</v>
      </c>
      <c r="F13" s="12">
        <v>1116</v>
      </c>
      <c r="G13" s="12">
        <v>1364.9166666666665</v>
      </c>
      <c r="H13" s="12">
        <v>1364</v>
      </c>
      <c r="I13" s="12">
        <v>1369</v>
      </c>
      <c r="J13" s="12">
        <v>682</v>
      </c>
      <c r="K13" s="13">
        <v>1364</v>
      </c>
      <c r="L13" s="14">
        <v>830</v>
      </c>
      <c r="M13" s="9">
        <f t="shared" si="5"/>
        <v>3.7481927710843372</v>
      </c>
      <c r="N13" s="10">
        <f t="shared" si="6"/>
        <v>3.2878514056224897</v>
      </c>
      <c r="O13" s="11">
        <f t="shared" si="7"/>
        <v>7.0360441767068265</v>
      </c>
      <c r="P13" s="22">
        <f t="shared" si="1"/>
        <v>0.9365591397849462</v>
      </c>
      <c r="Q13" s="22">
        <f t="shared" si="2"/>
        <v>1.2230436081242531</v>
      </c>
      <c r="R13" s="22">
        <f t="shared" si="3"/>
        <v>1.0036656891495601</v>
      </c>
      <c r="S13" s="22">
        <f t="shared" si="4"/>
        <v>2</v>
      </c>
      <c r="T13" s="4"/>
      <c r="U13" s="5"/>
    </row>
    <row r="14" spans="1:21" s="3" customFormat="1" ht="20" customHeight="1" x14ac:dyDescent="0.25">
      <c r="A14" s="15" t="s">
        <v>39</v>
      </c>
      <c r="B14" s="23" t="s">
        <v>2</v>
      </c>
      <c r="C14" s="24" t="s">
        <v>45</v>
      </c>
      <c r="D14" s="8">
        <v>1860</v>
      </c>
      <c r="E14" s="12">
        <v>1718</v>
      </c>
      <c r="F14" s="12">
        <v>1116</v>
      </c>
      <c r="G14" s="12">
        <v>1349.6666666666665</v>
      </c>
      <c r="H14" s="12">
        <v>1116</v>
      </c>
      <c r="I14" s="12">
        <v>1375</v>
      </c>
      <c r="J14" s="12">
        <v>682</v>
      </c>
      <c r="K14" s="13">
        <v>1206.3333333333333</v>
      </c>
      <c r="L14" s="14">
        <v>813</v>
      </c>
      <c r="M14" s="9">
        <f t="shared" si="5"/>
        <v>3.804428044280443</v>
      </c>
      <c r="N14" s="10">
        <f t="shared" si="6"/>
        <v>3.1439114391143912</v>
      </c>
      <c r="O14" s="11">
        <f t="shared" si="7"/>
        <v>6.9483394833948324</v>
      </c>
      <c r="P14" s="22">
        <f t="shared" si="1"/>
        <v>0.92365591397849467</v>
      </c>
      <c r="Q14" s="22">
        <f t="shared" si="2"/>
        <v>1.2093787335722819</v>
      </c>
      <c r="R14" s="22">
        <f t="shared" si="3"/>
        <v>1.2320788530465949</v>
      </c>
      <c r="S14" s="22">
        <f t="shared" si="4"/>
        <v>1.7688172043010753</v>
      </c>
      <c r="T14" s="4"/>
      <c r="U14" s="5"/>
    </row>
    <row r="15" spans="1:21" s="3" customFormat="1" ht="20" customHeight="1" x14ac:dyDescent="0.25">
      <c r="A15" s="15" t="s">
        <v>39</v>
      </c>
      <c r="B15" s="23" t="s">
        <v>18</v>
      </c>
      <c r="C15" s="24" t="s">
        <v>42</v>
      </c>
      <c r="D15" s="8">
        <v>1860</v>
      </c>
      <c r="E15" s="12">
        <v>1546.3333333333335</v>
      </c>
      <c r="F15" s="12">
        <v>744</v>
      </c>
      <c r="G15" s="12">
        <v>722.16666666666674</v>
      </c>
      <c r="H15" s="12">
        <v>1364</v>
      </c>
      <c r="I15" s="12">
        <v>1354</v>
      </c>
      <c r="J15" s="12">
        <v>682</v>
      </c>
      <c r="K15" s="13">
        <v>736.75</v>
      </c>
      <c r="L15" s="14">
        <v>792</v>
      </c>
      <c r="M15" s="9">
        <f t="shared" si="5"/>
        <v>3.6620370370370372</v>
      </c>
      <c r="N15" s="10">
        <f t="shared" si="6"/>
        <v>1.8420664983164985</v>
      </c>
      <c r="O15" s="11">
        <f t="shared" si="7"/>
        <v>5.5041035353535355</v>
      </c>
      <c r="P15" s="22">
        <f t="shared" si="1"/>
        <v>0.83136200716845887</v>
      </c>
      <c r="Q15" s="22">
        <f t="shared" si="2"/>
        <v>0.9706541218637994</v>
      </c>
      <c r="R15" s="22">
        <f t="shared" si="3"/>
        <v>0.99266862170087977</v>
      </c>
      <c r="S15" s="22">
        <f t="shared" si="4"/>
        <v>1.0802785923753666</v>
      </c>
      <c r="T15" s="4"/>
      <c r="U15" s="5"/>
    </row>
    <row r="16" spans="1:21" s="3" customFormat="1" ht="20" customHeight="1" x14ac:dyDescent="0.25">
      <c r="A16" s="15" t="s">
        <v>39</v>
      </c>
      <c r="B16" s="23" t="s">
        <v>9</v>
      </c>
      <c r="C16" s="24" t="s">
        <v>42</v>
      </c>
      <c r="D16" s="8">
        <v>2604</v>
      </c>
      <c r="E16" s="12">
        <v>2462.5</v>
      </c>
      <c r="F16" s="12">
        <v>1116</v>
      </c>
      <c r="G16" s="12">
        <v>1026</v>
      </c>
      <c r="H16" s="12">
        <v>2046</v>
      </c>
      <c r="I16" s="12">
        <v>2081.5</v>
      </c>
      <c r="J16" s="12">
        <v>1023</v>
      </c>
      <c r="K16" s="13">
        <v>1045</v>
      </c>
      <c r="L16" s="14">
        <v>977</v>
      </c>
      <c r="M16" s="9">
        <f t="shared" si="5"/>
        <v>4.650972364380757</v>
      </c>
      <c r="N16" s="10">
        <f t="shared" si="6"/>
        <v>2.1197543500511773</v>
      </c>
      <c r="O16" s="11">
        <f t="shared" si="7"/>
        <v>6.7707267144319347</v>
      </c>
      <c r="P16" s="22">
        <f t="shared" si="1"/>
        <v>0.94566052227342545</v>
      </c>
      <c r="Q16" s="22">
        <f t="shared" si="2"/>
        <v>0.91935483870967738</v>
      </c>
      <c r="R16" s="22">
        <f t="shared" si="3"/>
        <v>1.0173509286412512</v>
      </c>
      <c r="S16" s="22">
        <f t="shared" si="4"/>
        <v>1.021505376344086</v>
      </c>
      <c r="T16" s="4"/>
      <c r="U16" s="5"/>
    </row>
    <row r="17" spans="1:21" s="3" customFormat="1" ht="20" customHeight="1" x14ac:dyDescent="0.25">
      <c r="A17" s="15" t="s">
        <v>39</v>
      </c>
      <c r="B17" s="23" t="s">
        <v>10</v>
      </c>
      <c r="C17" s="24" t="s">
        <v>42</v>
      </c>
      <c r="D17" s="8">
        <v>2232</v>
      </c>
      <c r="E17" s="12">
        <v>1990.0833333333333</v>
      </c>
      <c r="F17" s="12">
        <v>1116</v>
      </c>
      <c r="G17" s="12">
        <v>1241.5</v>
      </c>
      <c r="H17" s="12">
        <v>1364</v>
      </c>
      <c r="I17" s="12">
        <v>1391.5</v>
      </c>
      <c r="J17" s="12">
        <v>1023</v>
      </c>
      <c r="K17" s="13">
        <v>1470.5</v>
      </c>
      <c r="L17" s="14">
        <v>967</v>
      </c>
      <c r="M17" s="9">
        <f t="shared" si="5"/>
        <v>3.4969837986901067</v>
      </c>
      <c r="N17" s="10">
        <f t="shared" si="6"/>
        <v>2.8045501551189247</v>
      </c>
      <c r="O17" s="11">
        <f t="shared" si="7"/>
        <v>6.3015339538090309</v>
      </c>
      <c r="P17" s="22">
        <f t="shared" si="1"/>
        <v>0.8916143966547192</v>
      </c>
      <c r="Q17" s="22">
        <f t="shared" si="2"/>
        <v>1.1124551971326164</v>
      </c>
      <c r="R17" s="22">
        <f t="shared" si="3"/>
        <v>1.0201612903225807</v>
      </c>
      <c r="S17" s="22">
        <f t="shared" si="4"/>
        <v>1.4374389051808407</v>
      </c>
      <c r="T17" s="4"/>
      <c r="U17" s="5"/>
    </row>
    <row r="18" spans="1:21" s="3" customFormat="1" ht="20" customHeight="1" x14ac:dyDescent="0.25">
      <c r="A18" s="15" t="s">
        <v>39</v>
      </c>
      <c r="B18" s="23" t="s">
        <v>11</v>
      </c>
      <c r="C18" s="24" t="s">
        <v>46</v>
      </c>
      <c r="D18" s="8">
        <v>1860</v>
      </c>
      <c r="E18" s="12">
        <v>1797.3333333333333</v>
      </c>
      <c r="F18" s="12">
        <v>1116</v>
      </c>
      <c r="G18" s="12">
        <v>1390.75</v>
      </c>
      <c r="H18" s="12">
        <v>1364</v>
      </c>
      <c r="I18" s="12">
        <v>1397</v>
      </c>
      <c r="J18" s="12">
        <v>1023</v>
      </c>
      <c r="K18" s="13">
        <v>1289.75</v>
      </c>
      <c r="L18" s="14">
        <v>852</v>
      </c>
      <c r="M18" s="9">
        <f t="shared" si="5"/>
        <v>3.7492175273865409</v>
      </c>
      <c r="N18" s="10">
        <f t="shared" si="6"/>
        <v>3.1461267605633805</v>
      </c>
      <c r="O18" s="11">
        <f t="shared" si="7"/>
        <v>6.8953442879499214</v>
      </c>
      <c r="P18" s="22">
        <f t="shared" si="1"/>
        <v>0.96630824372759849</v>
      </c>
      <c r="Q18" s="22">
        <f t="shared" si="2"/>
        <v>1.2461917562724014</v>
      </c>
      <c r="R18" s="22">
        <f t="shared" si="3"/>
        <v>1.0241935483870968</v>
      </c>
      <c r="S18" s="22">
        <f t="shared" si="4"/>
        <v>1.260752688172043</v>
      </c>
      <c r="T18" s="4"/>
      <c r="U18" s="5"/>
    </row>
    <row r="19" spans="1:21" s="3" customFormat="1" ht="20" customHeight="1" x14ac:dyDescent="0.25">
      <c r="A19" s="15" t="s">
        <v>39</v>
      </c>
      <c r="B19" s="23" t="s">
        <v>12</v>
      </c>
      <c r="C19" s="24" t="s">
        <v>47</v>
      </c>
      <c r="D19" s="8">
        <v>1860</v>
      </c>
      <c r="E19" s="12">
        <v>1794.4666666666667</v>
      </c>
      <c r="F19" s="12">
        <v>1116</v>
      </c>
      <c r="G19" s="12">
        <v>1424.5</v>
      </c>
      <c r="H19" s="12">
        <v>1364</v>
      </c>
      <c r="I19" s="12">
        <v>1399</v>
      </c>
      <c r="J19" s="12">
        <v>1023</v>
      </c>
      <c r="K19" s="13">
        <v>1548.25</v>
      </c>
      <c r="L19" s="14">
        <v>861</v>
      </c>
      <c r="M19" s="9">
        <f t="shared" si="5"/>
        <v>3.7090205187766165</v>
      </c>
      <c r="N19" s="10">
        <f t="shared" si="6"/>
        <v>3.4526713124274098</v>
      </c>
      <c r="O19" s="11">
        <f t="shared" si="7"/>
        <v>7.1616918312040267</v>
      </c>
      <c r="P19" s="22">
        <f t="shared" si="1"/>
        <v>0.96476702508960577</v>
      </c>
      <c r="Q19" s="22">
        <f t="shared" si="2"/>
        <v>1.2764336917562724</v>
      </c>
      <c r="R19" s="22">
        <f t="shared" si="3"/>
        <v>1.0256598240469208</v>
      </c>
      <c r="S19" s="22">
        <f t="shared" si="4"/>
        <v>1.5134408602150538</v>
      </c>
      <c r="T19" s="4"/>
      <c r="U19" s="5"/>
    </row>
    <row r="20" spans="1:21" s="3" customFormat="1" ht="20" customHeight="1" x14ac:dyDescent="0.25">
      <c r="A20" s="15" t="s">
        <v>39</v>
      </c>
      <c r="B20" s="23" t="s">
        <v>15</v>
      </c>
      <c r="C20" s="24" t="s">
        <v>42</v>
      </c>
      <c r="D20" s="8">
        <v>744</v>
      </c>
      <c r="E20" s="12">
        <v>854.5</v>
      </c>
      <c r="F20" s="12">
        <v>744</v>
      </c>
      <c r="G20" s="12">
        <v>627</v>
      </c>
      <c r="H20" s="12">
        <v>682</v>
      </c>
      <c r="I20" s="12">
        <v>693</v>
      </c>
      <c r="J20" s="12">
        <v>341</v>
      </c>
      <c r="K20" s="13">
        <v>639</v>
      </c>
      <c r="L20" s="14">
        <v>500</v>
      </c>
      <c r="M20" s="9">
        <f t="shared" si="5"/>
        <v>3.0950000000000002</v>
      </c>
      <c r="N20" s="10">
        <f t="shared" si="6"/>
        <v>2.532</v>
      </c>
      <c r="O20" s="11">
        <f t="shared" si="7"/>
        <v>5.6269999999999998</v>
      </c>
      <c r="P20" s="22">
        <f t="shared" si="1"/>
        <v>1.148521505376344</v>
      </c>
      <c r="Q20" s="22">
        <f t="shared" si="2"/>
        <v>0.842741935483871</v>
      </c>
      <c r="R20" s="22">
        <f t="shared" si="3"/>
        <v>1.0161290322580645</v>
      </c>
      <c r="S20" s="22">
        <f t="shared" si="4"/>
        <v>1.8739002932551319</v>
      </c>
      <c r="T20" s="4"/>
      <c r="U20" s="5"/>
    </row>
    <row r="21" spans="1:21" s="3" customFormat="1" ht="20" customHeight="1" x14ac:dyDescent="0.25">
      <c r="A21" s="15" t="s">
        <v>39</v>
      </c>
      <c r="B21" s="23" t="s">
        <v>16</v>
      </c>
      <c r="C21" s="24" t="s">
        <v>42</v>
      </c>
      <c r="D21" s="8">
        <v>1116</v>
      </c>
      <c r="E21" s="12">
        <v>1137.4499999999998</v>
      </c>
      <c r="F21" s="12">
        <v>744</v>
      </c>
      <c r="G21" s="12">
        <v>861.88333333333333</v>
      </c>
      <c r="H21" s="12">
        <v>1023</v>
      </c>
      <c r="I21" s="12">
        <v>992.83333333333326</v>
      </c>
      <c r="J21" s="12">
        <v>682</v>
      </c>
      <c r="K21" s="13">
        <v>781.25</v>
      </c>
      <c r="L21" s="14">
        <v>514</v>
      </c>
      <c r="M21" s="9">
        <f t="shared" si="5"/>
        <v>4.1445201037613479</v>
      </c>
      <c r="N21" s="10">
        <f t="shared" si="6"/>
        <v>3.1967574578469518</v>
      </c>
      <c r="O21" s="11">
        <f t="shared" si="7"/>
        <v>7.3412775616083001</v>
      </c>
      <c r="P21" s="22">
        <f t="shared" si="1"/>
        <v>1.0192204301075267</v>
      </c>
      <c r="Q21" s="22">
        <f t="shared" si="2"/>
        <v>1.158445340501792</v>
      </c>
      <c r="R21" s="22">
        <f t="shared" si="3"/>
        <v>0.97051156728576071</v>
      </c>
      <c r="S21" s="22">
        <f t="shared" si="4"/>
        <v>1.1455278592375366</v>
      </c>
      <c r="T21" s="4"/>
      <c r="U21" s="5"/>
    </row>
    <row r="22" spans="1:21" s="3" customFormat="1" ht="20" customHeight="1" x14ac:dyDescent="0.25">
      <c r="A22" s="15" t="s">
        <v>39</v>
      </c>
      <c r="B22" s="23" t="s">
        <v>13</v>
      </c>
      <c r="C22" s="24" t="s">
        <v>46</v>
      </c>
      <c r="D22" s="8">
        <v>1860</v>
      </c>
      <c r="E22" s="12">
        <v>1833</v>
      </c>
      <c r="F22" s="12">
        <v>1116</v>
      </c>
      <c r="G22" s="12">
        <v>1317</v>
      </c>
      <c r="H22" s="12">
        <v>1364</v>
      </c>
      <c r="I22" s="12">
        <v>1554</v>
      </c>
      <c r="J22" s="12">
        <v>682</v>
      </c>
      <c r="K22" s="13">
        <v>1162.75</v>
      </c>
      <c r="L22" s="14">
        <v>865</v>
      </c>
      <c r="M22" s="9">
        <f t="shared" si="5"/>
        <v>3.915606936416185</v>
      </c>
      <c r="N22" s="10">
        <f t="shared" si="6"/>
        <v>2.866763005780347</v>
      </c>
      <c r="O22" s="11">
        <f t="shared" si="7"/>
        <v>6.7823699421965316</v>
      </c>
      <c r="P22" s="22">
        <f t="shared" si="1"/>
        <v>0.98548387096774193</v>
      </c>
      <c r="Q22" s="22">
        <f t="shared" si="2"/>
        <v>1.1801075268817205</v>
      </c>
      <c r="R22" s="22">
        <f t="shared" si="3"/>
        <v>1.1392961876832846</v>
      </c>
      <c r="S22" s="22">
        <f t="shared" si="4"/>
        <v>1.7049120234604105</v>
      </c>
      <c r="T22" s="4"/>
      <c r="U22" s="5"/>
    </row>
    <row r="23" spans="1:21" s="3" customFormat="1" ht="20" customHeight="1" x14ac:dyDescent="0.25">
      <c r="A23" s="15" t="s">
        <v>39</v>
      </c>
      <c r="B23" s="23" t="s">
        <v>14</v>
      </c>
      <c r="C23" s="24" t="s">
        <v>42</v>
      </c>
      <c r="D23" s="8">
        <v>2232</v>
      </c>
      <c r="E23" s="12">
        <v>2091.3333333333335</v>
      </c>
      <c r="F23" s="12">
        <v>1488</v>
      </c>
      <c r="G23" s="12">
        <v>1478.5</v>
      </c>
      <c r="H23" s="12">
        <v>1705</v>
      </c>
      <c r="I23" s="12">
        <v>1674.75</v>
      </c>
      <c r="J23" s="12">
        <v>1023</v>
      </c>
      <c r="K23" s="13">
        <v>1454.5</v>
      </c>
      <c r="L23" s="14">
        <v>918</v>
      </c>
      <c r="M23" s="9">
        <f t="shared" si="5"/>
        <v>4.1024872912127819</v>
      </c>
      <c r="N23" s="10">
        <f t="shared" si="6"/>
        <v>3.1949891067538125</v>
      </c>
      <c r="O23" s="11">
        <f t="shared" si="7"/>
        <v>7.2974763979665944</v>
      </c>
      <c r="P23" s="22">
        <f t="shared" si="1"/>
        <v>0.9369772998805258</v>
      </c>
      <c r="Q23" s="22">
        <f t="shared" si="2"/>
        <v>0.9936155913978495</v>
      </c>
      <c r="R23" s="22">
        <f t="shared" si="3"/>
        <v>0.98225806451612907</v>
      </c>
      <c r="S23" s="22">
        <f t="shared" si="4"/>
        <v>1.4217986314760509</v>
      </c>
      <c r="T23" s="4"/>
      <c r="U23" s="5"/>
    </row>
    <row r="24" spans="1:21" s="3" customFormat="1" ht="20" customHeight="1" x14ac:dyDescent="0.25">
      <c r="A24" s="15" t="s">
        <v>39</v>
      </c>
      <c r="B24" s="23" t="s">
        <v>17</v>
      </c>
      <c r="C24" s="24" t="s">
        <v>48</v>
      </c>
      <c r="D24" s="8">
        <v>1860</v>
      </c>
      <c r="E24" s="12">
        <v>1742.6666666666665</v>
      </c>
      <c r="F24" s="12">
        <v>1116</v>
      </c>
      <c r="G24" s="12">
        <v>1434.9833333333333</v>
      </c>
      <c r="H24" s="12">
        <v>1364</v>
      </c>
      <c r="I24" s="12">
        <v>1363</v>
      </c>
      <c r="J24" s="12">
        <v>1023</v>
      </c>
      <c r="K24" s="13">
        <v>1337.75</v>
      </c>
      <c r="L24" s="14">
        <v>865</v>
      </c>
      <c r="M24" s="9">
        <f t="shared" si="5"/>
        <v>3.5903660886319844</v>
      </c>
      <c r="N24" s="10">
        <f t="shared" si="6"/>
        <v>3.2054720616570331</v>
      </c>
      <c r="O24" s="11">
        <f t="shared" si="7"/>
        <v>6.7958381502890166</v>
      </c>
      <c r="P24" s="22">
        <f t="shared" si="1"/>
        <v>0.93691756272401427</v>
      </c>
      <c r="Q24" s="22">
        <f t="shared" si="2"/>
        <v>1.2858273596176821</v>
      </c>
      <c r="R24" s="22">
        <f t="shared" si="3"/>
        <v>0.99926686217008798</v>
      </c>
      <c r="S24" s="22">
        <f t="shared" si="4"/>
        <v>1.3076735092864125</v>
      </c>
      <c r="T24" s="4"/>
      <c r="U24" s="5"/>
    </row>
    <row r="25" spans="1:21" s="3" customFormat="1" ht="20" customHeight="1" x14ac:dyDescent="0.25">
      <c r="A25" s="15" t="s">
        <v>39</v>
      </c>
      <c r="B25" s="23" t="s">
        <v>8</v>
      </c>
      <c r="C25" s="24" t="s">
        <v>42</v>
      </c>
      <c r="D25" s="8">
        <v>2976</v>
      </c>
      <c r="E25" s="12">
        <v>2675</v>
      </c>
      <c r="F25" s="12">
        <v>744</v>
      </c>
      <c r="G25" s="12">
        <v>1131.5</v>
      </c>
      <c r="H25" s="12">
        <v>2387</v>
      </c>
      <c r="I25" s="12">
        <v>2521</v>
      </c>
      <c r="J25" s="12">
        <v>682</v>
      </c>
      <c r="K25" s="13">
        <v>1040.5</v>
      </c>
      <c r="L25" s="14">
        <v>818</v>
      </c>
      <c r="M25" s="9">
        <f t="shared" si="5"/>
        <v>6.3520782396088018</v>
      </c>
      <c r="N25" s="10">
        <f t="shared" si="6"/>
        <v>2.6552567237163816</v>
      </c>
      <c r="O25" s="11">
        <f t="shared" si="7"/>
        <v>9.0073349633251834</v>
      </c>
      <c r="P25" s="22">
        <f t="shared" si="1"/>
        <v>0.89885752688172038</v>
      </c>
      <c r="Q25" s="22">
        <f t="shared" si="2"/>
        <v>1.5208333333333333</v>
      </c>
      <c r="R25" s="22">
        <f t="shared" si="3"/>
        <v>1.0561374109761206</v>
      </c>
      <c r="S25" s="22">
        <f t="shared" si="4"/>
        <v>1.5256598240469208</v>
      </c>
      <c r="T25" s="4"/>
      <c r="U25" s="5"/>
    </row>
    <row r="26" spans="1:21" s="3" customFormat="1" ht="20" customHeight="1" x14ac:dyDescent="0.25">
      <c r="A26" s="15" t="s">
        <v>39</v>
      </c>
      <c r="B26" s="23" t="s">
        <v>7</v>
      </c>
      <c r="C26" s="24" t="s">
        <v>44</v>
      </c>
      <c r="D26" s="8">
        <v>1860</v>
      </c>
      <c r="E26" s="12">
        <v>1976.5</v>
      </c>
      <c r="F26" s="12">
        <v>744</v>
      </c>
      <c r="G26" s="12">
        <v>883.5</v>
      </c>
      <c r="H26" s="12">
        <v>1705</v>
      </c>
      <c r="I26" s="12">
        <v>1947</v>
      </c>
      <c r="J26" s="12">
        <v>682</v>
      </c>
      <c r="K26" s="13">
        <v>858.75</v>
      </c>
      <c r="L26" s="14">
        <v>799</v>
      </c>
      <c r="M26" s="9">
        <f t="shared" si="5"/>
        <v>4.9105131414267831</v>
      </c>
      <c r="N26" s="10">
        <f t="shared" si="6"/>
        <v>2.1805381727158948</v>
      </c>
      <c r="O26" s="11">
        <f t="shared" si="7"/>
        <v>7.0910513141426783</v>
      </c>
      <c r="P26" s="22">
        <f t="shared" si="1"/>
        <v>1.0626344086021506</v>
      </c>
      <c r="Q26" s="22">
        <f t="shared" si="2"/>
        <v>1.1875</v>
      </c>
      <c r="R26" s="22">
        <f t="shared" si="3"/>
        <v>1.1419354838709677</v>
      </c>
      <c r="S26" s="22">
        <f t="shared" si="4"/>
        <v>1.2591642228739004</v>
      </c>
      <c r="T26" s="4"/>
      <c r="U26" s="5"/>
    </row>
    <row r="27" spans="1:21" s="3" customFormat="1" ht="20" customHeight="1" x14ac:dyDescent="0.25">
      <c r="A27" s="15" t="s">
        <v>39</v>
      </c>
      <c r="B27" s="23" t="s">
        <v>22</v>
      </c>
      <c r="C27" s="24" t="s">
        <v>49</v>
      </c>
      <c r="D27" s="8">
        <v>744</v>
      </c>
      <c r="E27" s="12">
        <v>682.66666666666674</v>
      </c>
      <c r="F27" s="12">
        <v>372</v>
      </c>
      <c r="G27" s="12">
        <v>303.5</v>
      </c>
      <c r="H27" s="12">
        <v>682</v>
      </c>
      <c r="I27" s="12">
        <v>524</v>
      </c>
      <c r="J27" s="12">
        <v>341</v>
      </c>
      <c r="K27" s="13">
        <v>317.83333333333337</v>
      </c>
      <c r="L27" s="14">
        <v>146</v>
      </c>
      <c r="M27" s="9">
        <f t="shared" si="5"/>
        <v>8.2648401826484026</v>
      </c>
      <c r="N27" s="10">
        <f t="shared" si="6"/>
        <v>4.2557077625570781</v>
      </c>
      <c r="O27" s="11">
        <f t="shared" si="7"/>
        <v>12.520547945205479</v>
      </c>
      <c r="P27" s="22">
        <f t="shared" si="1"/>
        <v>0.91756272401433703</v>
      </c>
      <c r="Q27" s="22">
        <f t="shared" si="2"/>
        <v>0.81586021505376349</v>
      </c>
      <c r="R27" s="22">
        <f t="shared" si="3"/>
        <v>0.76832844574780057</v>
      </c>
      <c r="S27" s="22">
        <f t="shared" si="4"/>
        <v>0.93206256109481922</v>
      </c>
      <c r="T27" s="4"/>
      <c r="U27" s="5"/>
    </row>
    <row r="28" spans="1:21" s="3" customFormat="1" ht="20" customHeight="1" x14ac:dyDescent="0.25">
      <c r="A28" s="15" t="s">
        <v>39</v>
      </c>
      <c r="B28" s="23" t="s">
        <v>24</v>
      </c>
      <c r="C28" s="24" t="s">
        <v>49</v>
      </c>
      <c r="D28" s="8">
        <v>1116</v>
      </c>
      <c r="E28" s="12">
        <v>1049.5</v>
      </c>
      <c r="F28" s="12">
        <v>372</v>
      </c>
      <c r="G28" s="12">
        <v>176.5</v>
      </c>
      <c r="H28" s="12">
        <v>1023</v>
      </c>
      <c r="I28" s="12">
        <v>966</v>
      </c>
      <c r="J28" s="12">
        <v>341</v>
      </c>
      <c r="K28" s="13">
        <v>308</v>
      </c>
      <c r="L28" s="14">
        <v>406</v>
      </c>
      <c r="M28" s="9">
        <f t="shared" si="5"/>
        <v>4.9642857142857144</v>
      </c>
      <c r="N28" s="10">
        <f t="shared" si="6"/>
        <v>1.1933497536945812</v>
      </c>
      <c r="O28" s="11">
        <f t="shared" si="7"/>
        <v>6.1576354679802954</v>
      </c>
      <c r="P28" s="22">
        <f t="shared" si="1"/>
        <v>0.94041218637992829</v>
      </c>
      <c r="Q28" s="22">
        <f t="shared" si="2"/>
        <v>0.47446236559139787</v>
      </c>
      <c r="R28" s="22">
        <f t="shared" si="3"/>
        <v>0.94428152492668627</v>
      </c>
      <c r="S28" s="22">
        <f t="shared" si="4"/>
        <v>0.90322580645161288</v>
      </c>
      <c r="T28" s="4"/>
      <c r="U28" s="5"/>
    </row>
    <row r="29" spans="1:21" s="3" customFormat="1" ht="20" customHeight="1" x14ac:dyDescent="0.25">
      <c r="A29" s="15" t="s">
        <v>39</v>
      </c>
      <c r="B29" s="23" t="s">
        <v>20</v>
      </c>
      <c r="C29" s="24" t="s">
        <v>50</v>
      </c>
      <c r="D29" s="8">
        <v>1782.5</v>
      </c>
      <c r="E29" s="12">
        <v>1409.9166666666667</v>
      </c>
      <c r="F29" s="12">
        <v>713</v>
      </c>
      <c r="G29" s="12">
        <v>447</v>
      </c>
      <c r="H29" s="12">
        <v>1426</v>
      </c>
      <c r="I29" s="12">
        <v>1279.75</v>
      </c>
      <c r="J29" s="12">
        <v>356.5</v>
      </c>
      <c r="K29" s="13">
        <v>339.5</v>
      </c>
      <c r="L29" s="14">
        <v>415</v>
      </c>
      <c r="M29" s="9">
        <f t="shared" si="5"/>
        <v>6.4811244979919689</v>
      </c>
      <c r="N29" s="10">
        <f t="shared" si="6"/>
        <v>1.8951807228915662</v>
      </c>
      <c r="O29" s="11">
        <f t="shared" si="7"/>
        <v>8.376305220883534</v>
      </c>
      <c r="P29" s="22">
        <f t="shared" si="1"/>
        <v>0.79097709209911182</v>
      </c>
      <c r="Q29" s="22">
        <f t="shared" si="2"/>
        <v>0.6269284712482468</v>
      </c>
      <c r="R29" s="22">
        <f t="shared" si="3"/>
        <v>0.89744039270687237</v>
      </c>
      <c r="S29" s="22">
        <f t="shared" si="4"/>
        <v>0.95231416549789616</v>
      </c>
      <c r="T29" s="4"/>
      <c r="U29" s="5"/>
    </row>
    <row r="30" spans="1:21" s="3" customFormat="1" ht="20" customHeight="1" x14ac:dyDescent="0.25">
      <c r="A30" s="15" t="s">
        <v>39</v>
      </c>
      <c r="B30" s="23" t="s">
        <v>21</v>
      </c>
      <c r="C30" s="24" t="s">
        <v>49</v>
      </c>
      <c r="D30" s="8">
        <v>2604</v>
      </c>
      <c r="E30" s="12">
        <v>2421.75</v>
      </c>
      <c r="F30" s="12">
        <v>744</v>
      </c>
      <c r="G30" s="12">
        <v>670.5</v>
      </c>
      <c r="H30" s="12">
        <v>2387</v>
      </c>
      <c r="I30" s="12">
        <v>2144.166666666667</v>
      </c>
      <c r="J30" s="12">
        <v>682</v>
      </c>
      <c r="K30" s="13">
        <v>667.75</v>
      </c>
      <c r="L30" s="14">
        <v>400</v>
      </c>
      <c r="M30" s="9">
        <f t="shared" si="5"/>
        <v>11.414791666666668</v>
      </c>
      <c r="N30" s="10">
        <f t="shared" si="6"/>
        <v>3.3456250000000001</v>
      </c>
      <c r="O30" s="11">
        <f t="shared" si="7"/>
        <v>14.760416666666668</v>
      </c>
      <c r="P30" s="22">
        <f t="shared" si="1"/>
        <v>0.93001152073732718</v>
      </c>
      <c r="Q30" s="22">
        <f t="shared" si="2"/>
        <v>0.90120967741935487</v>
      </c>
      <c r="R30" s="22">
        <f t="shared" si="3"/>
        <v>0.89826839826839844</v>
      </c>
      <c r="S30" s="22">
        <f t="shared" si="4"/>
        <v>0.97910557184750735</v>
      </c>
      <c r="T30" s="4"/>
      <c r="U30" s="5"/>
    </row>
    <row r="31" spans="1:21" s="3" customFormat="1" ht="20" customHeight="1" x14ac:dyDescent="0.25">
      <c r="A31" s="15" t="s">
        <v>39</v>
      </c>
      <c r="B31" s="23" t="s">
        <v>19</v>
      </c>
      <c r="C31" s="24" t="s">
        <v>51</v>
      </c>
      <c r="D31" s="8">
        <v>1782.5</v>
      </c>
      <c r="E31" s="12">
        <v>1479.5833333333335</v>
      </c>
      <c r="F31" s="12">
        <v>356.5</v>
      </c>
      <c r="G31" s="12">
        <v>448.5</v>
      </c>
      <c r="H31" s="12">
        <v>1782.5</v>
      </c>
      <c r="I31" s="12">
        <v>1587</v>
      </c>
      <c r="J31" s="12">
        <v>356.5</v>
      </c>
      <c r="K31" s="13">
        <v>323</v>
      </c>
      <c r="L31" s="14">
        <v>399</v>
      </c>
      <c r="M31" s="9">
        <f t="shared" si="5"/>
        <v>7.685672514619883</v>
      </c>
      <c r="N31" s="10">
        <f t="shared" si="6"/>
        <v>1.9335839598997493</v>
      </c>
      <c r="O31" s="11">
        <f t="shared" si="7"/>
        <v>9.6192564745196325</v>
      </c>
      <c r="P31" s="22">
        <f t="shared" si="1"/>
        <v>0.8300607760635812</v>
      </c>
      <c r="Q31" s="22">
        <f t="shared" si="2"/>
        <v>1.2580645161290323</v>
      </c>
      <c r="R31" s="22">
        <f t="shared" si="3"/>
        <v>0.89032258064516134</v>
      </c>
      <c r="S31" s="22">
        <f t="shared" si="4"/>
        <v>0.90603085553997198</v>
      </c>
      <c r="T31" s="4"/>
      <c r="U31" s="5"/>
    </row>
    <row r="32" spans="1:21" s="3" customFormat="1" ht="20" customHeight="1" x14ac:dyDescent="0.25">
      <c r="A32" s="15" t="s">
        <v>39</v>
      </c>
      <c r="B32" s="23" t="s">
        <v>23</v>
      </c>
      <c r="C32" s="24" t="s">
        <v>49</v>
      </c>
      <c r="D32" s="8">
        <v>1116</v>
      </c>
      <c r="E32" s="12">
        <v>1001.25</v>
      </c>
      <c r="F32" s="12">
        <v>1116</v>
      </c>
      <c r="G32" s="12">
        <v>1254.5</v>
      </c>
      <c r="H32" s="12">
        <v>1023</v>
      </c>
      <c r="I32" s="12">
        <v>818</v>
      </c>
      <c r="J32" s="12">
        <v>1023</v>
      </c>
      <c r="K32" s="13">
        <v>1217</v>
      </c>
      <c r="L32" s="14">
        <v>567</v>
      </c>
      <c r="M32" s="9">
        <f t="shared" si="5"/>
        <v>3.2085537918871254</v>
      </c>
      <c r="N32" s="10">
        <f t="shared" si="6"/>
        <v>4.3589065255731922</v>
      </c>
      <c r="O32" s="11">
        <f t="shared" si="7"/>
        <v>7.5674603174603172</v>
      </c>
      <c r="P32" s="22">
        <f t="shared" si="1"/>
        <v>0.89717741935483875</v>
      </c>
      <c r="Q32" s="22">
        <f t="shared" si="2"/>
        <v>1.1241039426523298</v>
      </c>
      <c r="R32" s="22">
        <f t="shared" si="3"/>
        <v>0.79960899315738021</v>
      </c>
      <c r="S32" s="22">
        <f t="shared" si="4"/>
        <v>1.1896383186705768</v>
      </c>
      <c r="T32" s="4"/>
      <c r="U32" s="5"/>
    </row>
  </sheetData>
  <mergeCells count="21">
    <mergeCell ref="A3:S3"/>
    <mergeCell ref="R5:S5"/>
    <mergeCell ref="P6:P7"/>
    <mergeCell ref="Q6:Q7"/>
    <mergeCell ref="R6:R7"/>
    <mergeCell ref="S6:S7"/>
    <mergeCell ref="L5:L7"/>
    <mergeCell ref="M5:O5"/>
    <mergeCell ref="M6:M7"/>
    <mergeCell ref="N6:N7"/>
    <mergeCell ref="O6:O7"/>
    <mergeCell ref="P5:Q5"/>
    <mergeCell ref="D5:G5"/>
    <mergeCell ref="H5:K5"/>
    <mergeCell ref="A6:A7"/>
    <mergeCell ref="B6:B7"/>
    <mergeCell ref="C6:C7"/>
    <mergeCell ref="D6:E6"/>
    <mergeCell ref="F6:G6"/>
    <mergeCell ref="H6:I6"/>
    <mergeCell ref="J6:K6"/>
  </mergeCells>
  <conditionalFormatting sqref="P8:S32">
    <cfRule type="cellIs" dxfId="2" priority="3" operator="greaterThan">
      <formula>0.95</formula>
    </cfRule>
  </conditionalFormatting>
  <conditionalFormatting sqref="P8:S32">
    <cfRule type="cellIs" dxfId="1" priority="2" operator="lessThan">
      <formula>0.75</formula>
    </cfRule>
  </conditionalFormatting>
  <conditionalFormatting sqref="P8:S32">
    <cfRule type="cellIs" dxfId="0" priority="1" operator="between">
      <formula>0.75</formula>
      <formula>0.95</formula>
    </cfRule>
  </conditionalFormatting>
  <dataValidations count="1">
    <dataValidation type="list" allowBlank="1" showInputMessage="1" showErrorMessage="1" sqref="C9:C32" xr:uid="{DB0B62D2-5CEE-4927-9DB4-20526ECD305D}">
      <formula1>Specialties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Title="This is not in ward data" error="Please check the 'Wards' tab to ensure your ward name isn't already in the Ward reference data._x000a_Please select continue to accept your entered ward name." xr:uid="{93EFDA18-EA73-4E27-8165-4D29EA6C9B83}">
          <x14:formula1>
            <xm:f>INDIRECT("'Wards'!F" &amp; MATCH(INDIRECT("D" &amp; ROW()),'X:\Hard Truths and Safer Staffing\1. SAFE STAFFING REPORT (Hard Truths)\2024\10. October 2024\Development\[NStf-Fil V44.9_PAHOct.xlsm]Wards'!#REF!,0) &amp; ":F" &amp; (MATCH(INDIRECT("D" &amp; ROW()),'X:\Hard Truths and Safer Staffing\1. SAFE STAFFING REPORT (Hard Truths)\2024\10. October 2024\Development\[NStf-Fil V44.9_PAHOct.xlsm]Wards'!#REF!,0) + COUNTIF('X:\Hard Truths and Safer Staffing\1. SAFE STAFFING REPORT (Hard Truths)\2024\10. October 2024\Development\[NStf-Fil V44.9_PAHOct.xlsm]Wards'!#REF!,INDIRECT("D" &amp; ROW()))-1))</xm:f>
          </x14:formula1>
          <xm:sqref>B9:B32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Dellow David (RQW) Pr Alexandra Hosp Tr</dc:creator>
  <cp:lastModifiedBy>DELLOW, David (THE PRINCESS ALEXANDRA HOSPITAL NHS TRU</cp:lastModifiedBy>
  <dcterms:created xsi:type="dcterms:W3CDTF">2023-02-15T12:57:34Z</dcterms:created>
  <dcterms:modified xsi:type="dcterms:W3CDTF">2024-11-19T11:26:33Z</dcterms:modified>
</cp:coreProperties>
</file>